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arametros" sheetId="2" state="visible" r:id="rId2"/>
    <sheet xmlns:r="http://schemas.openxmlformats.org/officeDocument/2006/relationships" name="Semanas" sheetId="3" state="visible" r:id="rId3"/>
    <sheet xmlns:r="http://schemas.openxmlformats.org/officeDocument/2006/relationships" name="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B4B6B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1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EE2E2"/>
          <bgColor rgb="00FEE2E2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2" customWidth="1" min="1" max="1"/>
    <col width="40" customWidth="1" min="2" max="2"/>
  </cols>
  <sheetData>
    <row r="1">
      <c r="A1" s="1" t="inlineStr">
        <is>
          <t>RESUMEN: ¿RETO O TRABAJO ADICIONAL?</t>
        </is>
      </c>
    </row>
    <row r="3">
      <c r="A3" t="inlineStr">
        <is>
          <t>Horas semanales en las tres tareas</t>
        </is>
      </c>
      <c r="B3" s="2">
        <f>Parametros!B3+Parametros!B4+Parametros!B5</f>
        <v/>
      </c>
    </row>
    <row r="4">
      <c r="A4" t="inlineStr">
        <is>
          <t>Ahorro bruto por semana (horas)</t>
        </is>
      </c>
      <c r="B4" s="3">
        <f>Parametros!B3*Parametros!B6/100+Parametros!B4*Parametros!B7/100+Parametros!B5*Parametros!B8/100</f>
        <v/>
      </c>
    </row>
    <row r="5">
      <c r="A5" t="inlineStr">
        <is>
          <t>Horas por semana que se pierden revisando la salida de la IA</t>
        </is>
      </c>
      <c r="B5" s="3">
        <f>B4*Parametros!B9/100</f>
        <v/>
      </c>
    </row>
    <row r="6">
      <c r="A6" t="inlineStr">
        <is>
          <t>Ahorro neto por semana (horas)</t>
        </is>
      </c>
      <c r="B6" s="3">
        <f>B4-B5</f>
        <v/>
      </c>
    </row>
    <row r="7">
      <c r="A7" t="inlineStr">
        <is>
          <t>Horas de formación invertidas en el año</t>
        </is>
      </c>
      <c r="B7" s="2">
        <f>SUM(Semanas!B4:B63)</f>
        <v/>
      </c>
    </row>
    <row r="8">
      <c r="A8" t="inlineStr">
        <is>
          <t>Horas ahorradas en el año (neto)</t>
        </is>
      </c>
      <c r="B8" s="2">
        <f>SUM(Semanas!C4:C63)</f>
        <v/>
      </c>
    </row>
    <row r="9">
      <c r="A9" t="inlineStr">
        <is>
          <t>Balance del año (horas)</t>
        </is>
      </c>
      <c r="B9" s="2">
        <f>B8-B7</f>
        <v/>
      </c>
    </row>
    <row r="10">
      <c r="A10" t="inlineStr">
        <is>
          <t>Semana de equilibrio (balance acumulado ≥ 0)</t>
        </is>
      </c>
      <c r="B10" s="4">
        <f>IFERROR(INDEX(Semanas!A4:A63,MATCH(TRUE,INDEX(Semanas!E4:E63&gt;=0,0),0)),"No se recupera en el año")</f>
        <v/>
      </c>
    </row>
    <row r="11">
      <c r="A11" t="inlineStr">
        <is>
          <t>Horas que pide tu plan de aprendizaje</t>
        </is>
      </c>
      <c r="B11" s="2">
        <f>SUM(Plan!F4:F13)</f>
        <v/>
      </c>
    </row>
    <row r="12">
      <c r="A12" t="inlineStr">
        <is>
          <t>Horas previstas en el período inicial</t>
        </is>
      </c>
      <c r="B12" s="2">
        <f>(Parametros!B10)*Parametros!B11</f>
        <v/>
      </c>
    </row>
    <row r="13">
      <c r="A13" t="inlineStr">
        <is>
          <t>Semanas que necesitarías al ritmo inicial para completar el plan</t>
        </is>
      </c>
      <c r="B13" s="2">
        <f>IF(Parametros!B10=0,"—",B11/Parametros!B10)</f>
        <v/>
      </c>
    </row>
    <row r="14">
      <c r="A14" t="inlineStr">
        <is>
          <t>Lectura</t>
        </is>
      </c>
      <c r="B14">
        <f>IF(B9&lt;=0,"Carga adicional con estos supuestos",IF(AND(ISNUMBER(B10),B10&lt;=Parametros!B15),"Reto que se paga dentro de tu umbral","Se paga, pero más tarde de lo que querías"))</f>
        <v/>
      </c>
    </row>
    <row r="15">
      <c r="A15" t="inlineStr">
        <is>
          <t>¿Alcanza el período inicial para tu plan?</t>
        </is>
      </c>
      <c r="B15">
        <f>IF(B11&lt;=B12,"Sí","No: amplía el período o reduce el plan")</f>
        <v/>
      </c>
    </row>
  </sheetData>
  <conditionalFormatting sqref="B14">
    <cfRule type="expression" priority="1" dxfId="0">
      <formula>LEFT(B14,5)="Carga"</formula>
    </cfRule>
    <cfRule type="expression" priority="2" dxfId="1">
      <formula>LEFT(B14,2)="Se"</formula>
    </cfRule>
    <cfRule type="expression" priority="3" dxfId="2">
      <formula>LEFT(B14,3)="Ret"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62" customWidth="1" min="1" max="1"/>
    <col width="10" customWidth="1" min="2" max="2"/>
    <col width="80" customWidth="1" min="3" max="3"/>
  </cols>
  <sheetData>
    <row r="1">
      <c r="A1" s="1" t="inlineStr">
        <is>
          <t>PARÁMETROS (editables, celdas amarillas)</t>
        </is>
      </c>
    </row>
    <row r="2">
      <c r="A2" s="5" t="inlineStr">
        <is>
          <t>Parámetro</t>
        </is>
      </c>
      <c r="B2" s="5" t="inlineStr">
        <is>
          <t>Valor</t>
        </is>
      </c>
      <c r="C2" s="5" t="inlineStr">
        <is>
          <t>De dónde sale</t>
        </is>
      </c>
    </row>
    <row r="3">
      <c r="A3" t="inlineStr">
        <is>
          <t>Horas semanales que dedicas a preparar clases</t>
        </is>
      </c>
      <c r="B3" s="6" t="n">
        <v>9.1</v>
      </c>
      <c r="C3" s="7" t="inlineStr">
        <is>
          <t>TALIS 2024, Colombia: docentes de tiempo completo, 9,1 h (promedio OCDE: 7,4)</t>
        </is>
      </c>
    </row>
    <row r="4">
      <c r="A4" t="inlineStr">
        <is>
          <t>Horas semanales que dedicas a calificar y corregir</t>
        </is>
      </c>
      <c r="B4" s="6" t="n">
        <v>6</v>
      </c>
      <c r="C4" s="7" t="inlineStr">
        <is>
          <t>TALIS 2024, Colombia: 6,0 h (OCDE: 4,6)</t>
        </is>
      </c>
    </row>
    <row r="5">
      <c r="A5" t="inlineStr">
        <is>
          <t>Horas semanales en trabajo administrativo</t>
        </is>
      </c>
      <c r="B5" s="6" t="n">
        <v>3.1</v>
      </c>
      <c r="C5" s="7" t="inlineStr">
        <is>
          <t>TALIS 2024, Colombia: 3,1 h (OCDE: 3,0)</t>
        </is>
      </c>
    </row>
    <row r="6">
      <c r="A6" t="inlineStr">
        <is>
          <t>% de ahorro bruto al preparar clases</t>
        </is>
      </c>
      <c r="B6" s="6" t="n">
        <v>25</v>
      </c>
      <c r="C6" s="7" t="inlineStr">
        <is>
          <t>Supuesto mío, prudente: ajústalo a tu caso</t>
        </is>
      </c>
    </row>
    <row r="7">
      <c r="A7" t="inlineStr">
        <is>
          <t>% de ahorro bruto al calificar y corregir</t>
        </is>
      </c>
      <c r="B7" s="6" t="n">
        <v>20</v>
      </c>
      <c r="C7" s="7" t="inlineStr">
        <is>
          <t>Supuesto mío, prudente</t>
        </is>
      </c>
    </row>
    <row r="8">
      <c r="A8" t="inlineStr">
        <is>
          <t>% de ahorro bruto en lo administrativo</t>
        </is>
      </c>
      <c r="B8" s="6" t="n">
        <v>20</v>
      </c>
      <c r="C8" s="7" t="inlineStr">
        <is>
          <t>Supuesto mío, prudente</t>
        </is>
      </c>
    </row>
    <row r="9">
      <c r="A9" t="inlineStr">
        <is>
          <t>% del ahorro bruto que se pierde revisando lo que produce la IA</t>
        </is>
      </c>
      <c r="B9" s="6" t="n">
        <v>30</v>
      </c>
      <c r="C9" s="7" t="inlineStr">
        <is>
          <t>Supuesto mío: lo que produce la IA siempre se revisa</t>
        </is>
      </c>
    </row>
    <row r="10">
      <c r="A10" t="inlineStr">
        <is>
          <t>Horas de formación por semana en el período inicial</t>
        </is>
      </c>
      <c r="B10" s="6" t="n">
        <v>5</v>
      </c>
      <c r="C10" s="7" t="inlineStr">
        <is>
          <t>Lo que estás dispuesto a invertir al empezar</t>
        </is>
      </c>
    </row>
    <row r="11">
      <c r="A11" t="inlineStr">
        <is>
          <t>Semanas del período inicial</t>
        </is>
      </c>
      <c r="B11" s="6" t="n">
        <v>4</v>
      </c>
      <c r="C11" s="7" t="inlineStr">
        <is>
          <t>Mientras aprendes no hay ahorro (supuesto prudente)</t>
        </is>
      </c>
    </row>
    <row r="12">
      <c r="A12" t="inlineStr">
        <is>
          <t>Horas de mantenimiento por semana después</t>
        </is>
      </c>
      <c r="B12" s="6" t="n">
        <v>1</v>
      </c>
      <c r="C12" s="7" t="inlineStr">
        <is>
          <t>Seguir al día con herramientas y prácticas</t>
        </is>
      </c>
    </row>
    <row r="13">
      <c r="A13" t="inlineStr">
        <is>
          <t>Semanas del año escolar</t>
        </is>
      </c>
      <c r="B13" s="6" t="n">
        <v>40</v>
      </c>
      <c r="C13" s="7" t="inlineStr">
        <is>
          <t>Decreto 1850 de 2002 (compilado en el Decreto 1075 de 2015): 40 semanas lectivas</t>
        </is>
      </c>
    </row>
    <row r="14">
      <c r="A14" t="inlineStr">
        <is>
          <t>Horas por semana que tu colegio reconoce como tiempo de formación</t>
        </is>
      </c>
      <c r="B14" s="6" t="n">
        <v>0</v>
      </c>
      <c r="C14" s="7" t="inlineStr">
        <is>
          <t>Si el colegio da tiempo, no es trabajo adicional</t>
        </is>
      </c>
    </row>
    <row r="15">
      <c r="A15" t="inlineStr">
        <is>
          <t>Semanas máximas para considerar que "vale la pena" (equilibrio)</t>
        </is>
      </c>
      <c r="B15" s="6" t="n">
        <v>20</v>
      </c>
      <c r="C15" s="7" t="inlineStr">
        <is>
          <t>Tu umbral de paciencia</t>
        </is>
      </c>
    </row>
    <row r="16">
      <c r="A16" t="inlineStr">
        <is>
          <t>Horas de estudio y práctica por cada punto de brecha (nivel actual → meta)</t>
        </is>
      </c>
      <c r="B16" s="6" t="n">
        <v>2.5</v>
      </c>
      <c r="C16" s="7" t="inlineStr">
        <is>
          <t>Supuesto mío: ajústalo a tu ritmo</t>
        </is>
      </c>
    </row>
    <row r="18" ht="62" customHeight="1">
      <c r="A18" s="7" t="inlineStr">
        <is>
          <t>Los porcentajes de ahorro y de revisión son supuestos, no datos publicados. En una encuesta de Gallup y la Fundación Walton (abril de 2025, 2.232 docentes de Estados Unidos), quienes usan IA cada semana dicen ahorrar 5,9 horas semanales; en Colombia no hay una cifra equivalente. Cambia los valores y mira el resultado.</t>
        </is>
      </c>
    </row>
  </sheetData>
  <mergeCells count="1">
    <mergeCell ref="A18:C18"/>
  </mergeCells>
  <dataValidations count="1">
    <dataValidation sqref="B6:B9" showDropDown="0" showInputMessage="0" showErrorMessage="0" allowBlank="0" type="decimal" operator="between">
      <formula1>0</formula1>
      <formula2>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20" customWidth="1" min="4" max="4"/>
    <col width="20" customWidth="1" min="5" max="5"/>
  </cols>
  <sheetData>
    <row r="1">
      <c r="A1" s="1" t="inlineStr">
        <is>
          <t>BALANCE SEMANA A SEMANA (horas)</t>
        </is>
      </c>
    </row>
    <row r="3" ht="40" customHeight="1">
      <c r="A3" s="5" t="inlineStr">
        <is>
          <t>Semana</t>
        </is>
      </c>
      <c r="B3" s="5" t="inlineStr">
        <is>
          <t>Horas de formación que pones tú</t>
        </is>
      </c>
      <c r="C3" s="5" t="inlineStr">
        <is>
          <t>Ahorro neto</t>
        </is>
      </c>
      <c r="D3" s="5" t="inlineStr">
        <is>
          <t>Balance de la semana</t>
        </is>
      </c>
      <c r="E3" s="5" t="inlineStr">
        <is>
          <t>Balance acumulado</t>
        </is>
      </c>
    </row>
    <row r="4">
      <c r="A4" t="n">
        <v>1</v>
      </c>
      <c r="B4" s="2">
        <f>IF(A4&gt;Parametros!$B$13,0,IF(A4&lt;=Parametros!$B$11,MAX(0,Parametros!$B$10-Parametros!$B$14),MAX(0,Parametros!$B$12-Parametros!$B$14)))</f>
        <v/>
      </c>
      <c r="C4" s="2">
        <f>IF(OR(A4&gt;Parametros!$B$13,A4&lt;=Parametros!$B$11),0,Resumen!$B$6)</f>
        <v/>
      </c>
      <c r="D4" s="2">
        <f>C4-B4</f>
        <v/>
      </c>
      <c r="E4" s="2">
        <f>D4</f>
        <v/>
      </c>
    </row>
    <row r="5">
      <c r="A5" t="n">
        <v>2</v>
      </c>
      <c r="B5" s="2">
        <f>IF(A5&gt;Parametros!$B$13,0,IF(A5&lt;=Parametros!$B$11,MAX(0,Parametros!$B$10-Parametros!$B$14),MAX(0,Parametros!$B$12-Parametros!$B$14)))</f>
        <v/>
      </c>
      <c r="C5" s="2">
        <f>IF(OR(A5&gt;Parametros!$B$13,A5&lt;=Parametros!$B$11),0,Resumen!$B$6)</f>
        <v/>
      </c>
      <c r="D5" s="2">
        <f>C5-B5</f>
        <v/>
      </c>
      <c r="E5" s="2">
        <f>E4+D5</f>
        <v/>
      </c>
    </row>
    <row r="6">
      <c r="A6" t="n">
        <v>3</v>
      </c>
      <c r="B6" s="2">
        <f>IF(A6&gt;Parametros!$B$13,0,IF(A6&lt;=Parametros!$B$11,MAX(0,Parametros!$B$10-Parametros!$B$14),MAX(0,Parametros!$B$12-Parametros!$B$14)))</f>
        <v/>
      </c>
      <c r="C6" s="2">
        <f>IF(OR(A6&gt;Parametros!$B$13,A6&lt;=Parametros!$B$11),0,Resumen!$B$6)</f>
        <v/>
      </c>
      <c r="D6" s="2">
        <f>C6-B6</f>
        <v/>
      </c>
      <c r="E6" s="2">
        <f>E5+D6</f>
        <v/>
      </c>
    </row>
    <row r="7">
      <c r="A7" t="n">
        <v>4</v>
      </c>
      <c r="B7" s="2">
        <f>IF(A7&gt;Parametros!$B$13,0,IF(A7&lt;=Parametros!$B$11,MAX(0,Parametros!$B$10-Parametros!$B$14),MAX(0,Parametros!$B$12-Parametros!$B$14)))</f>
        <v/>
      </c>
      <c r="C7" s="2">
        <f>IF(OR(A7&gt;Parametros!$B$13,A7&lt;=Parametros!$B$11),0,Resumen!$B$6)</f>
        <v/>
      </c>
      <c r="D7" s="2">
        <f>C7-B7</f>
        <v/>
      </c>
      <c r="E7" s="2">
        <f>E6+D7</f>
        <v/>
      </c>
    </row>
    <row r="8">
      <c r="A8" t="n">
        <v>5</v>
      </c>
      <c r="B8" s="2">
        <f>IF(A8&gt;Parametros!$B$13,0,IF(A8&lt;=Parametros!$B$11,MAX(0,Parametros!$B$10-Parametros!$B$14),MAX(0,Parametros!$B$12-Parametros!$B$14)))</f>
        <v/>
      </c>
      <c r="C8" s="2">
        <f>IF(OR(A8&gt;Parametros!$B$13,A8&lt;=Parametros!$B$11),0,Resumen!$B$6)</f>
        <v/>
      </c>
      <c r="D8" s="2">
        <f>C8-B8</f>
        <v/>
      </c>
      <c r="E8" s="2">
        <f>E7+D8</f>
        <v/>
      </c>
    </row>
    <row r="9">
      <c r="A9" t="n">
        <v>6</v>
      </c>
      <c r="B9" s="2">
        <f>IF(A9&gt;Parametros!$B$13,0,IF(A9&lt;=Parametros!$B$11,MAX(0,Parametros!$B$10-Parametros!$B$14),MAX(0,Parametros!$B$12-Parametros!$B$14)))</f>
        <v/>
      </c>
      <c r="C9" s="2">
        <f>IF(OR(A9&gt;Parametros!$B$13,A9&lt;=Parametros!$B$11),0,Resumen!$B$6)</f>
        <v/>
      </c>
      <c r="D9" s="2">
        <f>C9-B9</f>
        <v/>
      </c>
      <c r="E9" s="2">
        <f>E8+D9</f>
        <v/>
      </c>
    </row>
    <row r="10">
      <c r="A10" t="n">
        <v>7</v>
      </c>
      <c r="B10" s="2">
        <f>IF(A10&gt;Parametros!$B$13,0,IF(A10&lt;=Parametros!$B$11,MAX(0,Parametros!$B$10-Parametros!$B$14),MAX(0,Parametros!$B$12-Parametros!$B$14)))</f>
        <v/>
      </c>
      <c r="C10" s="2">
        <f>IF(OR(A10&gt;Parametros!$B$13,A10&lt;=Parametros!$B$11),0,Resumen!$B$6)</f>
        <v/>
      </c>
      <c r="D10" s="2">
        <f>C10-B10</f>
        <v/>
      </c>
      <c r="E10" s="2">
        <f>E9+D10</f>
        <v/>
      </c>
    </row>
    <row r="11">
      <c r="A11" t="n">
        <v>8</v>
      </c>
      <c r="B11" s="2">
        <f>IF(A11&gt;Parametros!$B$13,0,IF(A11&lt;=Parametros!$B$11,MAX(0,Parametros!$B$10-Parametros!$B$14),MAX(0,Parametros!$B$12-Parametros!$B$14)))</f>
        <v/>
      </c>
      <c r="C11" s="2">
        <f>IF(OR(A11&gt;Parametros!$B$13,A11&lt;=Parametros!$B$11),0,Resumen!$B$6)</f>
        <v/>
      </c>
      <c r="D11" s="2">
        <f>C11-B11</f>
        <v/>
      </c>
      <c r="E11" s="2">
        <f>E10+D11</f>
        <v/>
      </c>
    </row>
    <row r="12">
      <c r="A12" t="n">
        <v>9</v>
      </c>
      <c r="B12" s="2">
        <f>IF(A12&gt;Parametros!$B$13,0,IF(A12&lt;=Parametros!$B$11,MAX(0,Parametros!$B$10-Parametros!$B$14),MAX(0,Parametros!$B$12-Parametros!$B$14)))</f>
        <v/>
      </c>
      <c r="C12" s="2">
        <f>IF(OR(A12&gt;Parametros!$B$13,A12&lt;=Parametros!$B$11),0,Resumen!$B$6)</f>
        <v/>
      </c>
      <c r="D12" s="2">
        <f>C12-B12</f>
        <v/>
      </c>
      <c r="E12" s="2">
        <f>E11+D12</f>
        <v/>
      </c>
    </row>
    <row r="13">
      <c r="A13" t="n">
        <v>10</v>
      </c>
      <c r="B13" s="2">
        <f>IF(A13&gt;Parametros!$B$13,0,IF(A13&lt;=Parametros!$B$11,MAX(0,Parametros!$B$10-Parametros!$B$14),MAX(0,Parametros!$B$12-Parametros!$B$14)))</f>
        <v/>
      </c>
      <c r="C13" s="2">
        <f>IF(OR(A13&gt;Parametros!$B$13,A13&lt;=Parametros!$B$11),0,Resumen!$B$6)</f>
        <v/>
      </c>
      <c r="D13" s="2">
        <f>C13-B13</f>
        <v/>
      </c>
      <c r="E13" s="2">
        <f>E12+D13</f>
        <v/>
      </c>
    </row>
    <row r="14">
      <c r="A14" t="n">
        <v>11</v>
      </c>
      <c r="B14" s="2">
        <f>IF(A14&gt;Parametros!$B$13,0,IF(A14&lt;=Parametros!$B$11,MAX(0,Parametros!$B$10-Parametros!$B$14),MAX(0,Parametros!$B$12-Parametros!$B$14)))</f>
        <v/>
      </c>
      <c r="C14" s="2">
        <f>IF(OR(A14&gt;Parametros!$B$13,A14&lt;=Parametros!$B$11),0,Resumen!$B$6)</f>
        <v/>
      </c>
      <c r="D14" s="2">
        <f>C14-B14</f>
        <v/>
      </c>
      <c r="E14" s="2">
        <f>E13+D14</f>
        <v/>
      </c>
    </row>
    <row r="15">
      <c r="A15" t="n">
        <v>12</v>
      </c>
      <c r="B15" s="2">
        <f>IF(A15&gt;Parametros!$B$13,0,IF(A15&lt;=Parametros!$B$11,MAX(0,Parametros!$B$10-Parametros!$B$14),MAX(0,Parametros!$B$12-Parametros!$B$14)))</f>
        <v/>
      </c>
      <c r="C15" s="2">
        <f>IF(OR(A15&gt;Parametros!$B$13,A15&lt;=Parametros!$B$11),0,Resumen!$B$6)</f>
        <v/>
      </c>
      <c r="D15" s="2">
        <f>C15-B15</f>
        <v/>
      </c>
      <c r="E15" s="2">
        <f>E14+D15</f>
        <v/>
      </c>
    </row>
    <row r="16">
      <c r="A16" t="n">
        <v>13</v>
      </c>
      <c r="B16" s="2">
        <f>IF(A16&gt;Parametros!$B$13,0,IF(A16&lt;=Parametros!$B$11,MAX(0,Parametros!$B$10-Parametros!$B$14),MAX(0,Parametros!$B$12-Parametros!$B$14)))</f>
        <v/>
      </c>
      <c r="C16" s="2">
        <f>IF(OR(A16&gt;Parametros!$B$13,A16&lt;=Parametros!$B$11),0,Resumen!$B$6)</f>
        <v/>
      </c>
      <c r="D16" s="2">
        <f>C16-B16</f>
        <v/>
      </c>
      <c r="E16" s="2">
        <f>E15+D16</f>
        <v/>
      </c>
    </row>
    <row r="17">
      <c r="A17" t="n">
        <v>14</v>
      </c>
      <c r="B17" s="2">
        <f>IF(A17&gt;Parametros!$B$13,0,IF(A17&lt;=Parametros!$B$11,MAX(0,Parametros!$B$10-Parametros!$B$14),MAX(0,Parametros!$B$12-Parametros!$B$14)))</f>
        <v/>
      </c>
      <c r="C17" s="2">
        <f>IF(OR(A17&gt;Parametros!$B$13,A17&lt;=Parametros!$B$11),0,Resumen!$B$6)</f>
        <v/>
      </c>
      <c r="D17" s="2">
        <f>C17-B17</f>
        <v/>
      </c>
      <c r="E17" s="2">
        <f>E16+D17</f>
        <v/>
      </c>
    </row>
    <row r="18">
      <c r="A18" t="n">
        <v>15</v>
      </c>
      <c r="B18" s="2">
        <f>IF(A18&gt;Parametros!$B$13,0,IF(A18&lt;=Parametros!$B$11,MAX(0,Parametros!$B$10-Parametros!$B$14),MAX(0,Parametros!$B$12-Parametros!$B$14)))</f>
        <v/>
      </c>
      <c r="C18" s="2">
        <f>IF(OR(A18&gt;Parametros!$B$13,A18&lt;=Parametros!$B$11),0,Resumen!$B$6)</f>
        <v/>
      </c>
      <c r="D18" s="2">
        <f>C18-B18</f>
        <v/>
      </c>
      <c r="E18" s="2">
        <f>E17+D18</f>
        <v/>
      </c>
    </row>
    <row r="19">
      <c r="A19" t="n">
        <v>16</v>
      </c>
      <c r="B19" s="2">
        <f>IF(A19&gt;Parametros!$B$13,0,IF(A19&lt;=Parametros!$B$11,MAX(0,Parametros!$B$10-Parametros!$B$14),MAX(0,Parametros!$B$12-Parametros!$B$14)))</f>
        <v/>
      </c>
      <c r="C19" s="2">
        <f>IF(OR(A19&gt;Parametros!$B$13,A19&lt;=Parametros!$B$11),0,Resumen!$B$6)</f>
        <v/>
      </c>
      <c r="D19" s="2">
        <f>C19-B19</f>
        <v/>
      </c>
      <c r="E19" s="2">
        <f>E18+D19</f>
        <v/>
      </c>
    </row>
    <row r="20">
      <c r="A20" t="n">
        <v>17</v>
      </c>
      <c r="B20" s="2">
        <f>IF(A20&gt;Parametros!$B$13,0,IF(A20&lt;=Parametros!$B$11,MAX(0,Parametros!$B$10-Parametros!$B$14),MAX(0,Parametros!$B$12-Parametros!$B$14)))</f>
        <v/>
      </c>
      <c r="C20" s="2">
        <f>IF(OR(A20&gt;Parametros!$B$13,A20&lt;=Parametros!$B$11),0,Resumen!$B$6)</f>
        <v/>
      </c>
      <c r="D20" s="2">
        <f>C20-B20</f>
        <v/>
      </c>
      <c r="E20" s="2">
        <f>E19+D20</f>
        <v/>
      </c>
    </row>
    <row r="21">
      <c r="A21" t="n">
        <v>18</v>
      </c>
      <c r="B21" s="2">
        <f>IF(A21&gt;Parametros!$B$13,0,IF(A21&lt;=Parametros!$B$11,MAX(0,Parametros!$B$10-Parametros!$B$14),MAX(0,Parametros!$B$12-Parametros!$B$14)))</f>
        <v/>
      </c>
      <c r="C21" s="2">
        <f>IF(OR(A21&gt;Parametros!$B$13,A21&lt;=Parametros!$B$11),0,Resumen!$B$6)</f>
        <v/>
      </c>
      <c r="D21" s="2">
        <f>C21-B21</f>
        <v/>
      </c>
      <c r="E21" s="2">
        <f>E20+D21</f>
        <v/>
      </c>
    </row>
    <row r="22">
      <c r="A22" t="n">
        <v>19</v>
      </c>
      <c r="B22" s="2">
        <f>IF(A22&gt;Parametros!$B$13,0,IF(A22&lt;=Parametros!$B$11,MAX(0,Parametros!$B$10-Parametros!$B$14),MAX(0,Parametros!$B$12-Parametros!$B$14)))</f>
        <v/>
      </c>
      <c r="C22" s="2">
        <f>IF(OR(A22&gt;Parametros!$B$13,A22&lt;=Parametros!$B$11),0,Resumen!$B$6)</f>
        <v/>
      </c>
      <c r="D22" s="2">
        <f>C22-B22</f>
        <v/>
      </c>
      <c r="E22" s="2">
        <f>E21+D22</f>
        <v/>
      </c>
    </row>
    <row r="23">
      <c r="A23" t="n">
        <v>20</v>
      </c>
      <c r="B23" s="2">
        <f>IF(A23&gt;Parametros!$B$13,0,IF(A23&lt;=Parametros!$B$11,MAX(0,Parametros!$B$10-Parametros!$B$14),MAX(0,Parametros!$B$12-Parametros!$B$14)))</f>
        <v/>
      </c>
      <c r="C23" s="2">
        <f>IF(OR(A23&gt;Parametros!$B$13,A23&lt;=Parametros!$B$11),0,Resumen!$B$6)</f>
        <v/>
      </c>
      <c r="D23" s="2">
        <f>C23-B23</f>
        <v/>
      </c>
      <c r="E23" s="2">
        <f>E22+D23</f>
        <v/>
      </c>
    </row>
    <row r="24">
      <c r="A24" t="n">
        <v>21</v>
      </c>
      <c r="B24" s="2">
        <f>IF(A24&gt;Parametros!$B$13,0,IF(A24&lt;=Parametros!$B$11,MAX(0,Parametros!$B$10-Parametros!$B$14),MAX(0,Parametros!$B$12-Parametros!$B$14)))</f>
        <v/>
      </c>
      <c r="C24" s="2">
        <f>IF(OR(A24&gt;Parametros!$B$13,A24&lt;=Parametros!$B$11),0,Resumen!$B$6)</f>
        <v/>
      </c>
      <c r="D24" s="2">
        <f>C24-B24</f>
        <v/>
      </c>
      <c r="E24" s="2">
        <f>E23+D24</f>
        <v/>
      </c>
    </row>
    <row r="25">
      <c r="A25" t="n">
        <v>22</v>
      </c>
      <c r="B25" s="2">
        <f>IF(A25&gt;Parametros!$B$13,0,IF(A25&lt;=Parametros!$B$11,MAX(0,Parametros!$B$10-Parametros!$B$14),MAX(0,Parametros!$B$12-Parametros!$B$14)))</f>
        <v/>
      </c>
      <c r="C25" s="2">
        <f>IF(OR(A25&gt;Parametros!$B$13,A25&lt;=Parametros!$B$11),0,Resumen!$B$6)</f>
        <v/>
      </c>
      <c r="D25" s="2">
        <f>C25-B25</f>
        <v/>
      </c>
      <c r="E25" s="2">
        <f>E24+D25</f>
        <v/>
      </c>
    </row>
    <row r="26">
      <c r="A26" t="n">
        <v>23</v>
      </c>
      <c r="B26" s="2">
        <f>IF(A26&gt;Parametros!$B$13,0,IF(A26&lt;=Parametros!$B$11,MAX(0,Parametros!$B$10-Parametros!$B$14),MAX(0,Parametros!$B$12-Parametros!$B$14)))</f>
        <v/>
      </c>
      <c r="C26" s="2">
        <f>IF(OR(A26&gt;Parametros!$B$13,A26&lt;=Parametros!$B$11),0,Resumen!$B$6)</f>
        <v/>
      </c>
      <c r="D26" s="2">
        <f>C26-B26</f>
        <v/>
      </c>
      <c r="E26" s="2">
        <f>E25+D26</f>
        <v/>
      </c>
    </row>
    <row r="27">
      <c r="A27" t="n">
        <v>24</v>
      </c>
      <c r="B27" s="2">
        <f>IF(A27&gt;Parametros!$B$13,0,IF(A27&lt;=Parametros!$B$11,MAX(0,Parametros!$B$10-Parametros!$B$14),MAX(0,Parametros!$B$12-Parametros!$B$14)))</f>
        <v/>
      </c>
      <c r="C27" s="2">
        <f>IF(OR(A27&gt;Parametros!$B$13,A27&lt;=Parametros!$B$11),0,Resumen!$B$6)</f>
        <v/>
      </c>
      <c r="D27" s="2">
        <f>C27-B27</f>
        <v/>
      </c>
      <c r="E27" s="2">
        <f>E26+D27</f>
        <v/>
      </c>
    </row>
    <row r="28">
      <c r="A28" t="n">
        <v>25</v>
      </c>
      <c r="B28" s="2">
        <f>IF(A28&gt;Parametros!$B$13,0,IF(A28&lt;=Parametros!$B$11,MAX(0,Parametros!$B$10-Parametros!$B$14),MAX(0,Parametros!$B$12-Parametros!$B$14)))</f>
        <v/>
      </c>
      <c r="C28" s="2">
        <f>IF(OR(A28&gt;Parametros!$B$13,A28&lt;=Parametros!$B$11),0,Resumen!$B$6)</f>
        <v/>
      </c>
      <c r="D28" s="2">
        <f>C28-B28</f>
        <v/>
      </c>
      <c r="E28" s="2">
        <f>E27+D28</f>
        <v/>
      </c>
    </row>
    <row r="29">
      <c r="A29" t="n">
        <v>26</v>
      </c>
      <c r="B29" s="2">
        <f>IF(A29&gt;Parametros!$B$13,0,IF(A29&lt;=Parametros!$B$11,MAX(0,Parametros!$B$10-Parametros!$B$14),MAX(0,Parametros!$B$12-Parametros!$B$14)))</f>
        <v/>
      </c>
      <c r="C29" s="2">
        <f>IF(OR(A29&gt;Parametros!$B$13,A29&lt;=Parametros!$B$11),0,Resumen!$B$6)</f>
        <v/>
      </c>
      <c r="D29" s="2">
        <f>C29-B29</f>
        <v/>
      </c>
      <c r="E29" s="2">
        <f>E28+D29</f>
        <v/>
      </c>
    </row>
    <row r="30">
      <c r="A30" t="n">
        <v>27</v>
      </c>
      <c r="B30" s="2">
        <f>IF(A30&gt;Parametros!$B$13,0,IF(A30&lt;=Parametros!$B$11,MAX(0,Parametros!$B$10-Parametros!$B$14),MAX(0,Parametros!$B$12-Parametros!$B$14)))</f>
        <v/>
      </c>
      <c r="C30" s="2">
        <f>IF(OR(A30&gt;Parametros!$B$13,A30&lt;=Parametros!$B$11),0,Resumen!$B$6)</f>
        <v/>
      </c>
      <c r="D30" s="2">
        <f>C30-B30</f>
        <v/>
      </c>
      <c r="E30" s="2">
        <f>E29+D30</f>
        <v/>
      </c>
    </row>
    <row r="31">
      <c r="A31" t="n">
        <v>28</v>
      </c>
      <c r="B31" s="2">
        <f>IF(A31&gt;Parametros!$B$13,0,IF(A31&lt;=Parametros!$B$11,MAX(0,Parametros!$B$10-Parametros!$B$14),MAX(0,Parametros!$B$12-Parametros!$B$14)))</f>
        <v/>
      </c>
      <c r="C31" s="2">
        <f>IF(OR(A31&gt;Parametros!$B$13,A31&lt;=Parametros!$B$11),0,Resumen!$B$6)</f>
        <v/>
      </c>
      <c r="D31" s="2">
        <f>C31-B31</f>
        <v/>
      </c>
      <c r="E31" s="2">
        <f>E30+D31</f>
        <v/>
      </c>
    </row>
    <row r="32">
      <c r="A32" t="n">
        <v>29</v>
      </c>
      <c r="B32" s="2">
        <f>IF(A32&gt;Parametros!$B$13,0,IF(A32&lt;=Parametros!$B$11,MAX(0,Parametros!$B$10-Parametros!$B$14),MAX(0,Parametros!$B$12-Parametros!$B$14)))</f>
        <v/>
      </c>
      <c r="C32" s="2">
        <f>IF(OR(A32&gt;Parametros!$B$13,A32&lt;=Parametros!$B$11),0,Resumen!$B$6)</f>
        <v/>
      </c>
      <c r="D32" s="2">
        <f>C32-B32</f>
        <v/>
      </c>
      <c r="E32" s="2">
        <f>E31+D32</f>
        <v/>
      </c>
    </row>
    <row r="33">
      <c r="A33" t="n">
        <v>30</v>
      </c>
      <c r="B33" s="2">
        <f>IF(A33&gt;Parametros!$B$13,0,IF(A33&lt;=Parametros!$B$11,MAX(0,Parametros!$B$10-Parametros!$B$14),MAX(0,Parametros!$B$12-Parametros!$B$14)))</f>
        <v/>
      </c>
      <c r="C33" s="2">
        <f>IF(OR(A33&gt;Parametros!$B$13,A33&lt;=Parametros!$B$11),0,Resumen!$B$6)</f>
        <v/>
      </c>
      <c r="D33" s="2">
        <f>C33-B33</f>
        <v/>
      </c>
      <c r="E33" s="2">
        <f>E32+D33</f>
        <v/>
      </c>
    </row>
    <row r="34">
      <c r="A34" t="n">
        <v>31</v>
      </c>
      <c r="B34" s="2">
        <f>IF(A34&gt;Parametros!$B$13,0,IF(A34&lt;=Parametros!$B$11,MAX(0,Parametros!$B$10-Parametros!$B$14),MAX(0,Parametros!$B$12-Parametros!$B$14)))</f>
        <v/>
      </c>
      <c r="C34" s="2">
        <f>IF(OR(A34&gt;Parametros!$B$13,A34&lt;=Parametros!$B$11),0,Resumen!$B$6)</f>
        <v/>
      </c>
      <c r="D34" s="2">
        <f>C34-B34</f>
        <v/>
      </c>
      <c r="E34" s="2">
        <f>E33+D34</f>
        <v/>
      </c>
    </row>
    <row r="35">
      <c r="A35" t="n">
        <v>32</v>
      </c>
      <c r="B35" s="2">
        <f>IF(A35&gt;Parametros!$B$13,0,IF(A35&lt;=Parametros!$B$11,MAX(0,Parametros!$B$10-Parametros!$B$14),MAX(0,Parametros!$B$12-Parametros!$B$14)))</f>
        <v/>
      </c>
      <c r="C35" s="2">
        <f>IF(OR(A35&gt;Parametros!$B$13,A35&lt;=Parametros!$B$11),0,Resumen!$B$6)</f>
        <v/>
      </c>
      <c r="D35" s="2">
        <f>C35-B35</f>
        <v/>
      </c>
      <c r="E35" s="2">
        <f>E34+D35</f>
        <v/>
      </c>
    </row>
    <row r="36">
      <c r="A36" t="n">
        <v>33</v>
      </c>
      <c r="B36" s="2">
        <f>IF(A36&gt;Parametros!$B$13,0,IF(A36&lt;=Parametros!$B$11,MAX(0,Parametros!$B$10-Parametros!$B$14),MAX(0,Parametros!$B$12-Parametros!$B$14)))</f>
        <v/>
      </c>
      <c r="C36" s="2">
        <f>IF(OR(A36&gt;Parametros!$B$13,A36&lt;=Parametros!$B$11),0,Resumen!$B$6)</f>
        <v/>
      </c>
      <c r="D36" s="2">
        <f>C36-B36</f>
        <v/>
      </c>
      <c r="E36" s="2">
        <f>E35+D36</f>
        <v/>
      </c>
    </row>
    <row r="37">
      <c r="A37" t="n">
        <v>34</v>
      </c>
      <c r="B37" s="2">
        <f>IF(A37&gt;Parametros!$B$13,0,IF(A37&lt;=Parametros!$B$11,MAX(0,Parametros!$B$10-Parametros!$B$14),MAX(0,Parametros!$B$12-Parametros!$B$14)))</f>
        <v/>
      </c>
      <c r="C37" s="2">
        <f>IF(OR(A37&gt;Parametros!$B$13,A37&lt;=Parametros!$B$11),0,Resumen!$B$6)</f>
        <v/>
      </c>
      <c r="D37" s="2">
        <f>C37-B37</f>
        <v/>
      </c>
      <c r="E37" s="2">
        <f>E36+D37</f>
        <v/>
      </c>
    </row>
    <row r="38">
      <c r="A38" t="n">
        <v>35</v>
      </c>
      <c r="B38" s="2">
        <f>IF(A38&gt;Parametros!$B$13,0,IF(A38&lt;=Parametros!$B$11,MAX(0,Parametros!$B$10-Parametros!$B$14),MAX(0,Parametros!$B$12-Parametros!$B$14)))</f>
        <v/>
      </c>
      <c r="C38" s="2">
        <f>IF(OR(A38&gt;Parametros!$B$13,A38&lt;=Parametros!$B$11),0,Resumen!$B$6)</f>
        <v/>
      </c>
      <c r="D38" s="2">
        <f>C38-B38</f>
        <v/>
      </c>
      <c r="E38" s="2">
        <f>E37+D38</f>
        <v/>
      </c>
    </row>
    <row r="39">
      <c r="A39" t="n">
        <v>36</v>
      </c>
      <c r="B39" s="2">
        <f>IF(A39&gt;Parametros!$B$13,0,IF(A39&lt;=Parametros!$B$11,MAX(0,Parametros!$B$10-Parametros!$B$14),MAX(0,Parametros!$B$12-Parametros!$B$14)))</f>
        <v/>
      </c>
      <c r="C39" s="2">
        <f>IF(OR(A39&gt;Parametros!$B$13,A39&lt;=Parametros!$B$11),0,Resumen!$B$6)</f>
        <v/>
      </c>
      <c r="D39" s="2">
        <f>C39-B39</f>
        <v/>
      </c>
      <c r="E39" s="2">
        <f>E38+D39</f>
        <v/>
      </c>
    </row>
    <row r="40">
      <c r="A40" t="n">
        <v>37</v>
      </c>
      <c r="B40" s="2">
        <f>IF(A40&gt;Parametros!$B$13,0,IF(A40&lt;=Parametros!$B$11,MAX(0,Parametros!$B$10-Parametros!$B$14),MAX(0,Parametros!$B$12-Parametros!$B$14)))</f>
        <v/>
      </c>
      <c r="C40" s="2">
        <f>IF(OR(A40&gt;Parametros!$B$13,A40&lt;=Parametros!$B$11),0,Resumen!$B$6)</f>
        <v/>
      </c>
      <c r="D40" s="2">
        <f>C40-B40</f>
        <v/>
      </c>
      <c r="E40" s="2">
        <f>E39+D40</f>
        <v/>
      </c>
    </row>
    <row r="41">
      <c r="A41" t="n">
        <v>38</v>
      </c>
      <c r="B41" s="2">
        <f>IF(A41&gt;Parametros!$B$13,0,IF(A41&lt;=Parametros!$B$11,MAX(0,Parametros!$B$10-Parametros!$B$14),MAX(0,Parametros!$B$12-Parametros!$B$14)))</f>
        <v/>
      </c>
      <c r="C41" s="2">
        <f>IF(OR(A41&gt;Parametros!$B$13,A41&lt;=Parametros!$B$11),0,Resumen!$B$6)</f>
        <v/>
      </c>
      <c r="D41" s="2">
        <f>C41-B41</f>
        <v/>
      </c>
      <c r="E41" s="2">
        <f>E40+D41</f>
        <v/>
      </c>
    </row>
    <row r="42">
      <c r="A42" t="n">
        <v>39</v>
      </c>
      <c r="B42" s="2">
        <f>IF(A42&gt;Parametros!$B$13,0,IF(A42&lt;=Parametros!$B$11,MAX(0,Parametros!$B$10-Parametros!$B$14),MAX(0,Parametros!$B$12-Parametros!$B$14)))</f>
        <v/>
      </c>
      <c r="C42" s="2">
        <f>IF(OR(A42&gt;Parametros!$B$13,A42&lt;=Parametros!$B$11),0,Resumen!$B$6)</f>
        <v/>
      </c>
      <c r="D42" s="2">
        <f>C42-B42</f>
        <v/>
      </c>
      <c r="E42" s="2">
        <f>E41+D42</f>
        <v/>
      </c>
    </row>
    <row r="43">
      <c r="A43" t="n">
        <v>40</v>
      </c>
      <c r="B43" s="2">
        <f>IF(A43&gt;Parametros!$B$13,0,IF(A43&lt;=Parametros!$B$11,MAX(0,Parametros!$B$10-Parametros!$B$14),MAX(0,Parametros!$B$12-Parametros!$B$14)))</f>
        <v/>
      </c>
      <c r="C43" s="2">
        <f>IF(OR(A43&gt;Parametros!$B$13,A43&lt;=Parametros!$B$11),0,Resumen!$B$6)</f>
        <v/>
      </c>
      <c r="D43" s="2">
        <f>C43-B43</f>
        <v/>
      </c>
      <c r="E43" s="2">
        <f>E42+D43</f>
        <v/>
      </c>
    </row>
    <row r="44">
      <c r="A44" t="n">
        <v>41</v>
      </c>
      <c r="B44" s="2">
        <f>IF(A44&gt;Parametros!$B$13,0,IF(A44&lt;=Parametros!$B$11,MAX(0,Parametros!$B$10-Parametros!$B$14),MAX(0,Parametros!$B$12-Parametros!$B$14)))</f>
        <v/>
      </c>
      <c r="C44" s="2">
        <f>IF(OR(A44&gt;Parametros!$B$13,A44&lt;=Parametros!$B$11),0,Resumen!$B$6)</f>
        <v/>
      </c>
      <c r="D44" s="2">
        <f>C44-B44</f>
        <v/>
      </c>
      <c r="E44" s="2">
        <f>E43+D44</f>
        <v/>
      </c>
    </row>
    <row r="45">
      <c r="A45" t="n">
        <v>42</v>
      </c>
      <c r="B45" s="2">
        <f>IF(A45&gt;Parametros!$B$13,0,IF(A45&lt;=Parametros!$B$11,MAX(0,Parametros!$B$10-Parametros!$B$14),MAX(0,Parametros!$B$12-Parametros!$B$14)))</f>
        <v/>
      </c>
      <c r="C45" s="2">
        <f>IF(OR(A45&gt;Parametros!$B$13,A45&lt;=Parametros!$B$11),0,Resumen!$B$6)</f>
        <v/>
      </c>
      <c r="D45" s="2">
        <f>C45-B45</f>
        <v/>
      </c>
      <c r="E45" s="2">
        <f>E44+D45</f>
        <v/>
      </c>
    </row>
    <row r="46">
      <c r="A46" t="n">
        <v>43</v>
      </c>
      <c r="B46" s="2">
        <f>IF(A46&gt;Parametros!$B$13,0,IF(A46&lt;=Parametros!$B$11,MAX(0,Parametros!$B$10-Parametros!$B$14),MAX(0,Parametros!$B$12-Parametros!$B$14)))</f>
        <v/>
      </c>
      <c r="C46" s="2">
        <f>IF(OR(A46&gt;Parametros!$B$13,A46&lt;=Parametros!$B$11),0,Resumen!$B$6)</f>
        <v/>
      </c>
      <c r="D46" s="2">
        <f>C46-B46</f>
        <v/>
      </c>
      <c r="E46" s="2">
        <f>E45+D46</f>
        <v/>
      </c>
    </row>
    <row r="47">
      <c r="A47" t="n">
        <v>44</v>
      </c>
      <c r="B47" s="2">
        <f>IF(A47&gt;Parametros!$B$13,0,IF(A47&lt;=Parametros!$B$11,MAX(0,Parametros!$B$10-Parametros!$B$14),MAX(0,Parametros!$B$12-Parametros!$B$14)))</f>
        <v/>
      </c>
      <c r="C47" s="2">
        <f>IF(OR(A47&gt;Parametros!$B$13,A47&lt;=Parametros!$B$11),0,Resumen!$B$6)</f>
        <v/>
      </c>
      <c r="D47" s="2">
        <f>C47-B47</f>
        <v/>
      </c>
      <c r="E47" s="2">
        <f>E46+D47</f>
        <v/>
      </c>
    </row>
    <row r="48">
      <c r="A48" t="n">
        <v>45</v>
      </c>
      <c r="B48" s="2">
        <f>IF(A48&gt;Parametros!$B$13,0,IF(A48&lt;=Parametros!$B$11,MAX(0,Parametros!$B$10-Parametros!$B$14),MAX(0,Parametros!$B$12-Parametros!$B$14)))</f>
        <v/>
      </c>
      <c r="C48" s="2">
        <f>IF(OR(A48&gt;Parametros!$B$13,A48&lt;=Parametros!$B$11),0,Resumen!$B$6)</f>
        <v/>
      </c>
      <c r="D48" s="2">
        <f>C48-B48</f>
        <v/>
      </c>
      <c r="E48" s="2">
        <f>E47+D48</f>
        <v/>
      </c>
    </row>
    <row r="49">
      <c r="A49" t="n">
        <v>46</v>
      </c>
      <c r="B49" s="2">
        <f>IF(A49&gt;Parametros!$B$13,0,IF(A49&lt;=Parametros!$B$11,MAX(0,Parametros!$B$10-Parametros!$B$14),MAX(0,Parametros!$B$12-Parametros!$B$14)))</f>
        <v/>
      </c>
      <c r="C49" s="2">
        <f>IF(OR(A49&gt;Parametros!$B$13,A49&lt;=Parametros!$B$11),0,Resumen!$B$6)</f>
        <v/>
      </c>
      <c r="D49" s="2">
        <f>C49-B49</f>
        <v/>
      </c>
      <c r="E49" s="2">
        <f>E48+D49</f>
        <v/>
      </c>
    </row>
    <row r="50">
      <c r="A50" t="n">
        <v>47</v>
      </c>
      <c r="B50" s="2">
        <f>IF(A50&gt;Parametros!$B$13,0,IF(A50&lt;=Parametros!$B$11,MAX(0,Parametros!$B$10-Parametros!$B$14),MAX(0,Parametros!$B$12-Parametros!$B$14)))</f>
        <v/>
      </c>
      <c r="C50" s="2">
        <f>IF(OR(A50&gt;Parametros!$B$13,A50&lt;=Parametros!$B$11),0,Resumen!$B$6)</f>
        <v/>
      </c>
      <c r="D50" s="2">
        <f>C50-B50</f>
        <v/>
      </c>
      <c r="E50" s="2">
        <f>E49+D50</f>
        <v/>
      </c>
    </row>
    <row r="51">
      <c r="A51" t="n">
        <v>48</v>
      </c>
      <c r="B51" s="2">
        <f>IF(A51&gt;Parametros!$B$13,0,IF(A51&lt;=Parametros!$B$11,MAX(0,Parametros!$B$10-Parametros!$B$14),MAX(0,Parametros!$B$12-Parametros!$B$14)))</f>
        <v/>
      </c>
      <c r="C51" s="2">
        <f>IF(OR(A51&gt;Parametros!$B$13,A51&lt;=Parametros!$B$11),0,Resumen!$B$6)</f>
        <v/>
      </c>
      <c r="D51" s="2">
        <f>C51-B51</f>
        <v/>
      </c>
      <c r="E51" s="2">
        <f>E50+D51</f>
        <v/>
      </c>
    </row>
    <row r="52">
      <c r="A52" t="n">
        <v>49</v>
      </c>
      <c r="B52" s="2">
        <f>IF(A52&gt;Parametros!$B$13,0,IF(A52&lt;=Parametros!$B$11,MAX(0,Parametros!$B$10-Parametros!$B$14),MAX(0,Parametros!$B$12-Parametros!$B$14)))</f>
        <v/>
      </c>
      <c r="C52" s="2">
        <f>IF(OR(A52&gt;Parametros!$B$13,A52&lt;=Parametros!$B$11),0,Resumen!$B$6)</f>
        <v/>
      </c>
      <c r="D52" s="2">
        <f>C52-B52</f>
        <v/>
      </c>
      <c r="E52" s="2">
        <f>E51+D52</f>
        <v/>
      </c>
    </row>
    <row r="53">
      <c r="A53" t="n">
        <v>50</v>
      </c>
      <c r="B53" s="2">
        <f>IF(A53&gt;Parametros!$B$13,0,IF(A53&lt;=Parametros!$B$11,MAX(0,Parametros!$B$10-Parametros!$B$14),MAX(0,Parametros!$B$12-Parametros!$B$14)))</f>
        <v/>
      </c>
      <c r="C53" s="2">
        <f>IF(OR(A53&gt;Parametros!$B$13,A53&lt;=Parametros!$B$11),0,Resumen!$B$6)</f>
        <v/>
      </c>
      <c r="D53" s="2">
        <f>C53-B53</f>
        <v/>
      </c>
      <c r="E53" s="2">
        <f>E52+D53</f>
        <v/>
      </c>
    </row>
    <row r="54">
      <c r="A54" t="n">
        <v>51</v>
      </c>
      <c r="B54" s="2">
        <f>IF(A54&gt;Parametros!$B$13,0,IF(A54&lt;=Parametros!$B$11,MAX(0,Parametros!$B$10-Parametros!$B$14),MAX(0,Parametros!$B$12-Parametros!$B$14)))</f>
        <v/>
      </c>
      <c r="C54" s="2">
        <f>IF(OR(A54&gt;Parametros!$B$13,A54&lt;=Parametros!$B$11),0,Resumen!$B$6)</f>
        <v/>
      </c>
      <c r="D54" s="2">
        <f>C54-B54</f>
        <v/>
      </c>
      <c r="E54" s="2">
        <f>E53+D54</f>
        <v/>
      </c>
    </row>
    <row r="55">
      <c r="A55" t="n">
        <v>52</v>
      </c>
      <c r="B55" s="2">
        <f>IF(A55&gt;Parametros!$B$13,0,IF(A55&lt;=Parametros!$B$11,MAX(0,Parametros!$B$10-Parametros!$B$14),MAX(0,Parametros!$B$12-Parametros!$B$14)))</f>
        <v/>
      </c>
      <c r="C55" s="2">
        <f>IF(OR(A55&gt;Parametros!$B$13,A55&lt;=Parametros!$B$11),0,Resumen!$B$6)</f>
        <v/>
      </c>
      <c r="D55" s="2">
        <f>C55-B55</f>
        <v/>
      </c>
      <c r="E55" s="2">
        <f>E54+D55</f>
        <v/>
      </c>
    </row>
    <row r="56">
      <c r="A56" t="n">
        <v>53</v>
      </c>
      <c r="B56" s="2">
        <f>IF(A56&gt;Parametros!$B$13,0,IF(A56&lt;=Parametros!$B$11,MAX(0,Parametros!$B$10-Parametros!$B$14),MAX(0,Parametros!$B$12-Parametros!$B$14)))</f>
        <v/>
      </c>
      <c r="C56" s="2">
        <f>IF(OR(A56&gt;Parametros!$B$13,A56&lt;=Parametros!$B$11),0,Resumen!$B$6)</f>
        <v/>
      </c>
      <c r="D56" s="2">
        <f>C56-B56</f>
        <v/>
      </c>
      <c r="E56" s="2">
        <f>E55+D56</f>
        <v/>
      </c>
    </row>
    <row r="57">
      <c r="A57" t="n">
        <v>54</v>
      </c>
      <c r="B57" s="2">
        <f>IF(A57&gt;Parametros!$B$13,0,IF(A57&lt;=Parametros!$B$11,MAX(0,Parametros!$B$10-Parametros!$B$14),MAX(0,Parametros!$B$12-Parametros!$B$14)))</f>
        <v/>
      </c>
      <c r="C57" s="2">
        <f>IF(OR(A57&gt;Parametros!$B$13,A57&lt;=Parametros!$B$11),0,Resumen!$B$6)</f>
        <v/>
      </c>
      <c r="D57" s="2">
        <f>C57-B57</f>
        <v/>
      </c>
      <c r="E57" s="2">
        <f>E56+D57</f>
        <v/>
      </c>
    </row>
    <row r="58">
      <c r="A58" t="n">
        <v>55</v>
      </c>
      <c r="B58" s="2">
        <f>IF(A58&gt;Parametros!$B$13,0,IF(A58&lt;=Parametros!$B$11,MAX(0,Parametros!$B$10-Parametros!$B$14),MAX(0,Parametros!$B$12-Parametros!$B$14)))</f>
        <v/>
      </c>
      <c r="C58" s="2">
        <f>IF(OR(A58&gt;Parametros!$B$13,A58&lt;=Parametros!$B$11),0,Resumen!$B$6)</f>
        <v/>
      </c>
      <c r="D58" s="2">
        <f>C58-B58</f>
        <v/>
      </c>
      <c r="E58" s="2">
        <f>E57+D58</f>
        <v/>
      </c>
    </row>
    <row r="59">
      <c r="A59" t="n">
        <v>56</v>
      </c>
      <c r="B59" s="2">
        <f>IF(A59&gt;Parametros!$B$13,0,IF(A59&lt;=Parametros!$B$11,MAX(0,Parametros!$B$10-Parametros!$B$14),MAX(0,Parametros!$B$12-Parametros!$B$14)))</f>
        <v/>
      </c>
      <c r="C59" s="2">
        <f>IF(OR(A59&gt;Parametros!$B$13,A59&lt;=Parametros!$B$11),0,Resumen!$B$6)</f>
        <v/>
      </c>
      <c r="D59" s="2">
        <f>C59-B59</f>
        <v/>
      </c>
      <c r="E59" s="2">
        <f>E58+D59</f>
        <v/>
      </c>
    </row>
    <row r="60">
      <c r="A60" t="n">
        <v>57</v>
      </c>
      <c r="B60" s="2">
        <f>IF(A60&gt;Parametros!$B$13,0,IF(A60&lt;=Parametros!$B$11,MAX(0,Parametros!$B$10-Parametros!$B$14),MAX(0,Parametros!$B$12-Parametros!$B$14)))</f>
        <v/>
      </c>
      <c r="C60" s="2">
        <f>IF(OR(A60&gt;Parametros!$B$13,A60&lt;=Parametros!$B$11),0,Resumen!$B$6)</f>
        <v/>
      </c>
      <c r="D60" s="2">
        <f>C60-B60</f>
        <v/>
      </c>
      <c r="E60" s="2">
        <f>E59+D60</f>
        <v/>
      </c>
    </row>
    <row r="61">
      <c r="A61" t="n">
        <v>58</v>
      </c>
      <c r="B61" s="2">
        <f>IF(A61&gt;Parametros!$B$13,0,IF(A61&lt;=Parametros!$B$11,MAX(0,Parametros!$B$10-Parametros!$B$14),MAX(0,Parametros!$B$12-Parametros!$B$14)))</f>
        <v/>
      </c>
      <c r="C61" s="2">
        <f>IF(OR(A61&gt;Parametros!$B$13,A61&lt;=Parametros!$B$11),0,Resumen!$B$6)</f>
        <v/>
      </c>
      <c r="D61" s="2">
        <f>C61-B61</f>
        <v/>
      </c>
      <c r="E61" s="2">
        <f>E60+D61</f>
        <v/>
      </c>
    </row>
    <row r="62">
      <c r="A62" t="n">
        <v>59</v>
      </c>
      <c r="B62" s="2">
        <f>IF(A62&gt;Parametros!$B$13,0,IF(A62&lt;=Parametros!$B$11,MAX(0,Parametros!$B$10-Parametros!$B$14),MAX(0,Parametros!$B$12-Parametros!$B$14)))</f>
        <v/>
      </c>
      <c r="C62" s="2">
        <f>IF(OR(A62&gt;Parametros!$B$13,A62&lt;=Parametros!$B$11),0,Resumen!$B$6)</f>
        <v/>
      </c>
      <c r="D62" s="2">
        <f>C62-B62</f>
        <v/>
      </c>
      <c r="E62" s="2">
        <f>E61+D62</f>
        <v/>
      </c>
    </row>
    <row r="63">
      <c r="A63" t="n">
        <v>60</v>
      </c>
      <c r="B63" s="2">
        <f>IF(A63&gt;Parametros!$B$13,0,IF(A63&lt;=Parametros!$B$11,MAX(0,Parametros!$B$10-Parametros!$B$14),MAX(0,Parametros!$B$12-Parametros!$B$14)))</f>
        <v/>
      </c>
      <c r="C63" s="2">
        <f>IF(OR(A63&gt;Parametros!$B$13,A63&lt;=Parametros!$B$11),0,Resumen!$B$6)</f>
        <v/>
      </c>
      <c r="D63" s="2">
        <f>C63-B63</f>
        <v/>
      </c>
      <c r="E63" s="2">
        <f>E62+D63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4" customWidth="1" min="3" max="3"/>
    <col width="14" customWidth="1" min="4" max="4"/>
    <col width="9" customWidth="1" min="5" max="5"/>
    <col width="14" customWidth="1" min="6" max="6"/>
    <col width="16" customWidth="1" min="7" max="7"/>
  </cols>
  <sheetData>
    <row r="1">
      <c r="A1" s="1" t="inlineStr">
        <is>
          <t>TU PLAN DE APRENDIZAJE: cinco dimensiones del marco de competencias de IA para docentes (UNESCO, 2024)</t>
        </is>
      </c>
    </row>
    <row r="3" ht="40" customHeight="1">
      <c r="A3" s="5" t="inlineStr">
        <is>
          <t>Dimensión (UNESCO)</t>
        </is>
      </c>
      <c r="B3" s="5" t="inlineStr">
        <is>
          <t>Qué aprender (ejemplo propio)</t>
        </is>
      </c>
      <c r="C3" s="5" t="inlineStr">
        <is>
          <t>Nivel actual (1 a 5)</t>
        </is>
      </c>
      <c r="D3" s="5" t="inlineStr">
        <is>
          <t>Nivel meta (1 a 5)</t>
        </is>
      </c>
      <c r="E3" s="5" t="inlineStr">
        <is>
          <t>Brecha</t>
        </is>
      </c>
      <c r="F3" s="5" t="inlineStr">
        <is>
          <t>Horas estimadas</t>
        </is>
      </c>
      <c r="G3" s="5" t="inlineStr">
        <is>
          <t>Prioridad (1 = primero)</t>
        </is>
      </c>
    </row>
    <row r="4">
      <c r="A4" s="7" t="inlineStr">
        <is>
          <t>Mentalidad centrada en lo humano</t>
        </is>
      </c>
      <c r="B4" s="7" t="inlineStr">
        <is>
          <t>Decidir cuándo NO usar IA en una tarea y conservar el juicio pedagógico</t>
        </is>
      </c>
      <c r="C4" s="6" t="n">
        <v>2</v>
      </c>
      <c r="D4" s="6" t="n">
        <v>4</v>
      </c>
      <c r="E4">
        <f>MAX(0,D4-C4)</f>
        <v/>
      </c>
      <c r="F4">
        <f>E4*Parametros!$B$16</f>
        <v/>
      </c>
      <c r="G4">
        <f>IF(E4=0,"",RANK(E4,$E$4:$E$13)+COUNTIF($E$4:E4,E4)-1)</f>
        <v/>
      </c>
    </row>
    <row r="5">
      <c r="A5" s="7" t="inlineStr">
        <is>
          <t>Mentalidad centrada en lo humano</t>
        </is>
      </c>
      <c r="B5" s="7" t="inlineStr">
        <is>
          <t>Explicar a estudiantes y familias qué hace y qué no hace la IA en tu clase</t>
        </is>
      </c>
      <c r="C5" s="6" t="n">
        <v>2</v>
      </c>
      <c r="D5" s="6" t="n">
        <v>4</v>
      </c>
      <c r="E5">
        <f>MAX(0,D5-C5)</f>
        <v/>
      </c>
      <c r="F5">
        <f>E5*Parametros!$B$16</f>
        <v/>
      </c>
      <c r="G5">
        <f>IF(E5=0,"",RANK(E5,$E$4:$E$13)+COUNTIF($E$4:E5,E5)-1)</f>
        <v/>
      </c>
    </row>
    <row r="6">
      <c r="A6" s="7" t="inlineStr">
        <is>
          <t>Ética de la IA</t>
        </is>
      </c>
      <c r="B6" s="7" t="inlineStr">
        <is>
          <t>Saber qué datos de estudiantes nunca se pegan en una herramienta</t>
        </is>
      </c>
      <c r="C6" s="6" t="n">
        <v>2</v>
      </c>
      <c r="D6" s="6" t="n">
        <v>5</v>
      </c>
      <c r="E6">
        <f>MAX(0,D6-C6)</f>
        <v/>
      </c>
      <c r="F6">
        <f>E6*Parametros!$B$16</f>
        <v/>
      </c>
      <c r="G6">
        <f>IF(E6=0,"",RANK(E6,$E$4:$E$13)+COUNTIF($E$4:E6,E6)-1)</f>
        <v/>
      </c>
    </row>
    <row r="7">
      <c r="A7" s="7" t="inlineStr">
        <is>
          <t>Ética de la IA</t>
        </is>
      </c>
      <c r="B7" s="7" t="inlineStr">
        <is>
          <t>Detectar sesgos, errores y fuentes inventadas en lo que produce</t>
        </is>
      </c>
      <c r="C7" s="6" t="n">
        <v>2</v>
      </c>
      <c r="D7" s="6" t="n">
        <v>4</v>
      </c>
      <c r="E7">
        <f>MAX(0,D7-C7)</f>
        <v/>
      </c>
      <c r="F7">
        <f>E7*Parametros!$B$16</f>
        <v/>
      </c>
      <c r="G7">
        <f>IF(E7=0,"",RANK(E7,$E$4:$E$13)+COUNTIF($E$4:E7,E7)-1)</f>
        <v/>
      </c>
    </row>
    <row r="8">
      <c r="A8" s="7" t="inlineStr">
        <is>
          <t>Fundamentos y aplicaciones de la IA</t>
        </is>
      </c>
      <c r="B8" s="7" t="inlineStr">
        <is>
          <t>Escribir instrucciones claras y comprobables (prompts)</t>
        </is>
      </c>
      <c r="C8" s="6" t="n">
        <v>3</v>
      </c>
      <c r="D8" s="6" t="n">
        <v>4</v>
      </c>
      <c r="E8">
        <f>MAX(0,D8-C8)</f>
        <v/>
      </c>
      <c r="F8">
        <f>E8*Parametros!$B$16</f>
        <v/>
      </c>
      <c r="G8">
        <f>IF(E8=0,"",RANK(E8,$E$4:$E$13)+COUNTIF($E$4:E8,E8)-1)</f>
        <v/>
      </c>
    </row>
    <row r="9">
      <c r="A9" s="7" t="inlineStr">
        <is>
          <t>Fundamentos y aplicaciones de la IA</t>
        </is>
      </c>
      <c r="B9" s="7" t="inlineStr">
        <is>
          <t>Entender límites: alucinaciones, fechas, cálculo</t>
        </is>
      </c>
      <c r="C9" s="6" t="n">
        <v>2</v>
      </c>
      <c r="D9" s="6" t="n">
        <v>4</v>
      </c>
      <c r="E9">
        <f>MAX(0,D9-C9)</f>
        <v/>
      </c>
      <c r="F9">
        <f>E9*Parametros!$B$16</f>
        <v/>
      </c>
      <c r="G9">
        <f>IF(E9=0,"",RANK(E9,$E$4:$E$13)+COUNTIF($E$4:E9,E9)-1)</f>
        <v/>
      </c>
    </row>
    <row r="10">
      <c r="A10" s="7" t="inlineStr">
        <is>
          <t>Pedagogía con IA</t>
        </is>
      </c>
      <c r="B10" s="7" t="inlineStr">
        <is>
          <t>Diseñar actividades con IA según el nivel de Bloom y una escala de uso por tarea</t>
        </is>
      </c>
      <c r="C10" s="6" t="n">
        <v>2</v>
      </c>
      <c r="D10" s="6" t="n">
        <v>4</v>
      </c>
      <c r="E10">
        <f>MAX(0,D10-C10)</f>
        <v/>
      </c>
      <c r="F10">
        <f>E10*Parametros!$B$16</f>
        <v/>
      </c>
      <c r="G10">
        <f>IF(E10=0,"",RANK(E10,$E$4:$E$13)+COUNTIF($E$4:E10,E10)-1)</f>
        <v/>
      </c>
    </row>
    <row r="11">
      <c r="A11" s="7" t="inlineStr">
        <is>
          <t>Pedagogía con IA</t>
        </is>
      </c>
      <c r="B11" s="7" t="inlineStr">
        <is>
          <t>Evaluar el proceso del estudiante y no solo el producto</t>
        </is>
      </c>
      <c r="C11" s="6" t="n">
        <v>3</v>
      </c>
      <c r="D11" s="6" t="n">
        <v>5</v>
      </c>
      <c r="E11">
        <f>MAX(0,D11-C11)</f>
        <v/>
      </c>
      <c r="F11">
        <f>E11*Parametros!$B$16</f>
        <v/>
      </c>
      <c r="G11">
        <f>IF(E11=0,"",RANK(E11,$E$4:$E$13)+COUNTIF($E$4:E11,E11)-1)</f>
        <v/>
      </c>
    </row>
    <row r="12">
      <c r="A12" s="7" t="inlineStr">
        <is>
          <t>IA para el aprendizaje profesional</t>
        </is>
      </c>
      <c r="B12" s="7" t="inlineStr">
        <is>
          <t>Usar IA para planear y dar retroalimentación, siempre con revisión</t>
        </is>
      </c>
      <c r="C12" s="6" t="n">
        <v>3</v>
      </c>
      <c r="D12" s="6" t="n">
        <v>4</v>
      </c>
      <c r="E12">
        <f>MAX(0,D12-C12)</f>
        <v/>
      </c>
      <c r="F12">
        <f>E12*Parametros!$B$16</f>
        <v/>
      </c>
      <c r="G12">
        <f>IF(E12=0,"",RANK(E12,$E$4:$E$13)+COUNTIF($E$4:E12,E12)-1)</f>
        <v/>
      </c>
    </row>
    <row r="13">
      <c r="A13" s="7" t="inlineStr">
        <is>
          <t>IA para el aprendizaje profesional</t>
        </is>
      </c>
      <c r="B13" s="7" t="inlineStr">
        <is>
          <t>Aprender en comunidad: contrastar prácticas con colegas</t>
        </is>
      </c>
      <c r="C13" s="6" t="n">
        <v>2</v>
      </c>
      <c r="D13" s="6" t="n">
        <v>4</v>
      </c>
      <c r="E13">
        <f>MAX(0,D13-C13)</f>
        <v/>
      </c>
      <c r="F13">
        <f>E13*Parametros!$B$16</f>
        <v/>
      </c>
      <c r="G13">
        <f>IF(E13=0,"",RANK(E13,$E$4:$E$13)+COUNTIF($E$4:E13,E13)-1)</f>
        <v/>
      </c>
    </row>
    <row r="17"/>
  </sheetData>
  <dataValidations count="1">
    <dataValidation sqref="C4:D13" showDropDown="0" showInputMessage="0" showErrorMessage="0" allowBlank="0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2026-10-12T21:53:43Z</dcterms:created>
  <dcterms:modified xmlns:dcterms="http://purl.org/dc/terms/" xmlns:xsi="http://www.w3.org/2001/XMLSchema-instance" xsi:type="dcterms:W3CDTF">2026-10-12T21:53:43Z</dcterms:modified>
</cp:coreProperties>
</file>